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upmchs-my.sharepoint.com/personal/rideoutl_upmc_edu/Documents/BIRCWH/BIRCWH Rect winter 2024/"/>
    </mc:Choice>
  </mc:AlternateContent>
  <xr:revisionPtr revIDLastSave="111" documentId="8_{300665FB-184D-574C-A54C-2683DB23952D}" xr6:coauthVersionLast="47" xr6:coauthVersionMax="47" xr10:uidLastSave="{9E9CFF3E-8E5B-994A-98D9-B26992C7E901}"/>
  <bookViews>
    <workbookView xWindow="1640" yWindow="500" windowWidth="46920" windowHeight="28300" tabRatio="500" xr2:uid="{00000000-000D-0000-FFFF-FFFF00000000}"/>
  </bookViews>
  <sheets>
    <sheet name="Detail budget" sheetId="1" r:id="rId1"/>
  </sheets>
  <definedNames>
    <definedName name="base" localSheetId="0">'Detail budget'!#REF!</definedName>
    <definedName name="col" localSheetId="0">'Detail budget'!#REF!</definedName>
    <definedName name="effort" localSheetId="0">'Detail budget'!#REF!</definedName>
    <definedName name="fy" localSheetId="0">'Detail budget'!#REF!</definedName>
    <definedName name="mnths" localSheetId="0">'Detail budget'!#REF!</definedName>
    <definedName name="_xlnm.Print_Area" localSheetId="0">'Detail budget'!$A$2:$K$35</definedName>
    <definedName name="Print_Area_MI">#REF!</definedName>
    <definedName name="Print_Titles_MI">#REF!</definedName>
    <definedName name="sdate" localSheetId="0">'Detail budget'!#REF!</definedName>
  </definedName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 l="1"/>
  <c r="H10" i="1" s="1"/>
  <c r="J10" i="1" s="1"/>
  <c r="K29" i="1" s="1"/>
  <c r="E4" i="1" l="1"/>
  <c r="F4" i="1" l="1"/>
  <c r="H4" i="1" s="1"/>
  <c r="J4" i="1" s="1"/>
  <c r="K5" i="1" s="1"/>
  <c r="K31" i="1" s="1"/>
  <c r="K33" i="1" l="1"/>
  <c r="K35" i="1" s="1"/>
</calcChain>
</file>

<file path=xl/sharedStrings.xml><?xml version="1.0" encoding="utf-8"?>
<sst xmlns="http://schemas.openxmlformats.org/spreadsheetml/2006/main" count="57" uniqueCount="48">
  <si>
    <t xml:space="preserve"> </t>
  </si>
  <si>
    <t xml:space="preserve">    </t>
  </si>
  <si>
    <t>Role on Project</t>
  </si>
  <si>
    <t>TOTAL</t>
  </si>
  <si>
    <t>Scholar PI</t>
  </si>
  <si>
    <t>FTE (%)</t>
  </si>
  <si>
    <t>Research reagents and consumables</t>
  </si>
  <si>
    <t>Microscopy and histology core resources</t>
  </si>
  <si>
    <t>Medical Writing and Presentation Skills (1 hr)</t>
  </si>
  <si>
    <t>TOTAL DIRECT BUDGET</t>
  </si>
  <si>
    <t xml:space="preserve">        SAMPLE PROPOSED ANNUAL BUDGET - MAY BE MODIFIED TO FIT DEPARTMENTAL STANDARD</t>
  </si>
  <si>
    <t>NAME</t>
  </si>
  <si>
    <t>Scholar Name</t>
  </si>
  <si>
    <t>Base salary</t>
  </si>
  <si>
    <t>Requested salary</t>
  </si>
  <si>
    <t>BIRCWH           salary cap</t>
  </si>
  <si>
    <t>Fringe rate      (varies by school)</t>
  </si>
  <si>
    <t>Requested fringe</t>
  </si>
  <si>
    <t>Total program cost</t>
  </si>
  <si>
    <t>Intro to Statistics (3 hr)</t>
  </si>
  <si>
    <t>Research Asst</t>
  </si>
  <si>
    <t>N/A</t>
  </si>
  <si>
    <t>Travel to one scientific meeting</t>
  </si>
  <si>
    <t>Project expenses</t>
  </si>
  <si>
    <t>Personnel</t>
  </si>
  <si>
    <t xml:space="preserve">TBD </t>
  </si>
  <si>
    <t xml:space="preserve">INDIRECT COSTS </t>
  </si>
  <si>
    <t>TOTAL ANNUAL BUDGET</t>
  </si>
  <si>
    <t>TOTAL PROFESSIONAL DEVELOPMENT AND RESEARCH EXPENSES</t>
  </si>
  <si>
    <t xml:space="preserve">Coursework tuition, fees, &amp; materials </t>
  </si>
  <si>
    <t>Travel</t>
  </si>
  <si>
    <t xml:space="preserve">Indirect rate of 8% dictated by NIH. </t>
  </si>
  <si>
    <t xml:space="preserve">Scholar must maintain 75% protected FTE; 50% is allowable for surgical specialties. 
Scholar salary up to 75% of $100K cap and corresponding fringe may be charged to BIRCWH.
Scholar salary and fringe beyond this amount must be cost shared by the scholar's department.  </t>
  </si>
  <si>
    <t>SCHOLAR COSTS</t>
  </si>
  <si>
    <t>Notes (column may be deleted for submission)</t>
  </si>
  <si>
    <t>Publication costs</t>
  </si>
  <si>
    <t>Making the Most of Mentoring (1 hr)</t>
  </si>
  <si>
    <t>School of Public Health: $1,231/credit ($123/credit reduced rate)</t>
  </si>
  <si>
    <t>School of Medicine: $1,234/credit ($124/credit reduced rate)</t>
  </si>
  <si>
    <t>School of Engineering: $1,394/credit ($139/credit reduced rate)</t>
  </si>
  <si>
    <t>Health Sciences Leadership Academy for Early Career Faculty (no tuition reduction)</t>
  </si>
  <si>
    <t>Course materials and fees</t>
  </si>
  <si>
    <t>Up to $36,860 may be used to support the scholar's professional development (coursework, travel) and research expenses, including partial support for a technican.
Research expenses in excess of BIRCWH limit and any equipment must be cost shared by department.</t>
  </si>
  <si>
    <t>This amount is stipulated by the program. Additional funds to attend annual BIRCWH meeting provided under separate account.</t>
  </si>
  <si>
    <t>CTRC patient vists and biospecimen collection</t>
  </si>
  <si>
    <t>PROFESSIONAL DEVELOPMENT AND RESEARCH EXPENSES NOT TO EXCEED:</t>
  </si>
  <si>
    <t>Sequencing core services</t>
  </si>
  <si>
    <t>Tuition costs may vary by School. Faculty are charged 10% of posted rates. Current cost per credit for common course selections are below (https://www.tuition.pitt.edu/graduate)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</si>
</sst>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General_)"/>
    <numFmt numFmtId="165" formatCode="#,##0.;\(#,##0\)"/>
    <numFmt numFmtId="166" formatCode="_(&quot;$&quot;* #,##0_);_(&quot;$&quot;* \(#,##0\);_(&quot;$&quot;* &quot;-&quot;??_);_(@_)"/>
    <numFmt numFmtId="167" formatCode="0.0%"/>
  </numFmts>
  <fonts count="41">
    <font>
      <sz val="10"/>
      <name val="Courier"/>
    </font>
    <font>
      <sz val="12"/>
      <color theme="1"/>
      <name val="Calibri"/>
      <family val="2"/>
      <scheme val="minor"/>
    </font>
    <font>
      <sz val="9"/>
      <name val="Geneva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MS Sans Serif"/>
    </font>
    <font>
      <u/>
      <sz val="10"/>
      <color theme="10"/>
      <name val="Courier"/>
      <family val="1"/>
    </font>
    <font>
      <u/>
      <sz val="10"/>
      <color theme="11"/>
      <name val="Courier"/>
      <family val="1"/>
    </font>
    <font>
      <sz val="8"/>
      <name val="Arial"/>
      <family val="2"/>
    </font>
    <font>
      <b/>
      <sz val="10"/>
      <name val="Arial"/>
      <family val="2"/>
    </font>
    <font>
      <sz val="11.5"/>
      <name val="Arial"/>
      <family val="2"/>
    </font>
    <font>
      <sz val="1.5"/>
      <name val="Arial"/>
      <family val="2"/>
    </font>
    <font>
      <sz val="9"/>
      <name val="Arial"/>
      <family val="2"/>
    </font>
    <font>
      <sz val="8"/>
      <name val="Courier"/>
      <family val="1"/>
    </font>
    <font>
      <b/>
      <i/>
      <sz val="6"/>
      <name val="Arial"/>
      <family val="2"/>
    </font>
    <font>
      <sz val="10"/>
      <color indexed="8"/>
      <name val="Arial"/>
      <family val="2"/>
    </font>
    <font>
      <sz val="10"/>
      <name val="Courier"/>
      <family val="1"/>
    </font>
    <font>
      <sz val="6"/>
      <name val="Arial"/>
      <family val="2"/>
    </font>
    <font>
      <b/>
      <i/>
      <sz val="10"/>
      <name val="Arial"/>
      <family val="2"/>
    </font>
    <font>
      <i/>
      <sz val="8"/>
      <color rgb="FFFF0000"/>
      <name val="Arial"/>
      <family val="2"/>
    </font>
    <font>
      <b/>
      <i/>
      <sz val="6"/>
      <name val="Arial"/>
      <family val="2"/>
    </font>
    <font>
      <sz val="10"/>
      <color indexed="8"/>
      <name val="Arial"/>
      <family val="2"/>
    </font>
    <font>
      <b/>
      <sz val="6"/>
      <name val="Arial"/>
      <family val="2"/>
    </font>
    <font>
      <sz val="6"/>
      <name val="Geneva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sz val="8"/>
      <name val="Arial"/>
      <family val="2"/>
    </font>
    <font>
      <i/>
      <sz val="10"/>
      <color rgb="FF76236E"/>
      <name val="Arial"/>
      <family val="2"/>
    </font>
    <font>
      <sz val="2"/>
      <name val="Arial"/>
      <family val="2"/>
    </font>
    <font>
      <b/>
      <sz val="2"/>
      <name val="Arial"/>
      <family val="2"/>
    </font>
    <font>
      <i/>
      <sz val="2"/>
      <color rgb="FF76236E"/>
      <name val="Arial"/>
      <family val="2"/>
    </font>
    <font>
      <sz val="2"/>
      <name val="Geneva"/>
      <family val="2"/>
    </font>
    <font>
      <i/>
      <sz val="10"/>
      <color rgb="FFFF0000"/>
      <name val="Arial"/>
      <family val="2"/>
    </font>
    <font>
      <sz val="10"/>
      <color theme="1"/>
      <name val="Arial"/>
      <family val="2"/>
    </font>
    <font>
      <sz val="9"/>
      <color rgb="FF0070C0"/>
      <name val="Geneva"/>
      <family val="2"/>
    </font>
    <font>
      <b/>
      <sz val="9"/>
      <color rgb="FF0070C0"/>
      <name val="Arial"/>
      <family val="2"/>
    </font>
    <font>
      <i/>
      <sz val="8"/>
      <color rgb="FF0070C0"/>
      <name val="Arial"/>
      <family val="2"/>
    </font>
    <font>
      <i/>
      <sz val="2"/>
      <color rgb="FF0070C0"/>
      <name val="Arial"/>
      <family val="2"/>
    </font>
    <font>
      <sz val="2"/>
      <color rgb="FF0070C0"/>
      <name val="Geneva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9">
    <xf numFmtId="164" fontId="0" fillId="0" borderId="0"/>
    <xf numFmtId="40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9" fontId="17" fillId="0" borderId="0" applyFont="0" applyFill="0" applyBorder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</cellStyleXfs>
  <cellXfs count="118">
    <xf numFmtId="164" fontId="0" fillId="0" borderId="0" xfId="0"/>
    <xf numFmtId="0" fontId="2" fillId="0" borderId="0" xfId="3" applyAlignment="1">
      <alignment vertical="center"/>
    </xf>
    <xf numFmtId="0" fontId="2" fillId="0" borderId="0" xfId="3"/>
    <xf numFmtId="3" fontId="3" fillId="0" borderId="0" xfId="3" applyNumberFormat="1" applyFont="1" applyAlignment="1" applyProtection="1">
      <alignment vertical="center"/>
      <protection locked="0"/>
    </xf>
    <xf numFmtId="3" fontId="11" fillId="0" borderId="0" xfId="3" applyNumberFormat="1" applyFont="1" applyAlignment="1">
      <alignment vertical="center"/>
    </xf>
    <xf numFmtId="3" fontId="12" fillId="0" borderId="3" xfId="3" applyNumberFormat="1" applyFont="1" applyBorder="1" applyAlignment="1" applyProtection="1">
      <alignment vertical="center"/>
      <protection locked="0"/>
    </xf>
    <xf numFmtId="0" fontId="13" fillId="0" borderId="0" xfId="3" applyFont="1"/>
    <xf numFmtId="3" fontId="11" fillId="0" borderId="3" xfId="3" applyNumberFormat="1" applyFont="1" applyBorder="1" applyAlignment="1" applyProtection="1">
      <alignment vertical="center"/>
      <protection locked="0"/>
    </xf>
    <xf numFmtId="3" fontId="11" fillId="0" borderId="0" xfId="3" applyNumberFormat="1" applyFont="1" applyAlignment="1" applyProtection="1">
      <alignment vertical="center"/>
      <protection locked="0"/>
    </xf>
    <xf numFmtId="0" fontId="15" fillId="0" borderId="0" xfId="3" applyFont="1" applyAlignment="1">
      <alignment vertical="center"/>
    </xf>
    <xf numFmtId="3" fontId="4" fillId="2" borderId="0" xfId="3" applyNumberFormat="1" applyFont="1" applyFill="1" applyAlignment="1" applyProtection="1">
      <alignment vertical="center"/>
    </xf>
    <xf numFmtId="38" fontId="4" fillId="0" borderId="4" xfId="1" applyNumberFormat="1" applyFont="1" applyBorder="1" applyAlignment="1" applyProtection="1">
      <alignment vertical="center"/>
      <protection locked="0"/>
    </xf>
    <xf numFmtId="38" fontId="4" fillId="0" borderId="2" xfId="1" applyNumberFormat="1" applyFont="1" applyBorder="1" applyAlignment="1" applyProtection="1">
      <alignment vertical="center"/>
      <protection locked="0"/>
    </xf>
    <xf numFmtId="0" fontId="4" fillId="0" borderId="0" xfId="3" applyFont="1" applyAlignment="1" applyProtection="1">
      <alignment horizontal="left" vertical="center" indent="1"/>
      <protection locked="0"/>
    </xf>
    <xf numFmtId="0" fontId="4" fillId="0" borderId="0" xfId="3" applyFont="1" applyAlignment="1">
      <alignment horizontal="left" vertical="center" indent="1"/>
    </xf>
    <xf numFmtId="0" fontId="16" fillId="0" borderId="0" xfId="3" applyFont="1" applyAlignment="1" applyProtection="1">
      <alignment horizontal="left" vertical="center" indent="1"/>
      <protection locked="0"/>
    </xf>
    <xf numFmtId="0" fontId="5" fillId="3" borderId="8" xfId="3" applyFont="1" applyFill="1" applyBorder="1" applyAlignment="1" applyProtection="1">
      <alignment horizontal="left" indent="1"/>
      <protection locked="0"/>
    </xf>
    <xf numFmtId="3" fontId="5" fillId="3" borderId="8" xfId="3" applyNumberFormat="1" applyFont="1" applyFill="1" applyBorder="1" applyAlignment="1" applyProtection="1">
      <alignment horizontal="center"/>
      <protection locked="0"/>
    </xf>
    <xf numFmtId="3" fontId="5" fillId="3" borderId="8" xfId="3" applyNumberFormat="1" applyFont="1" applyFill="1" applyBorder="1" applyAlignment="1" applyProtection="1">
      <alignment horizontal="right"/>
      <protection locked="0"/>
    </xf>
    <xf numFmtId="49" fontId="16" fillId="0" borderId="9" xfId="3" applyNumberFormat="1" applyFont="1" applyBorder="1" applyAlignment="1" applyProtection="1">
      <alignment horizontal="left" vertical="center" indent="1"/>
      <protection locked="0"/>
    </xf>
    <xf numFmtId="0" fontId="4" fillId="0" borderId="0" xfId="3" applyFont="1" applyAlignment="1" applyProtection="1">
      <alignment horizontal="left" indent="1"/>
      <protection locked="0"/>
    </xf>
    <xf numFmtId="38" fontId="4" fillId="0" borderId="4" xfId="1" applyNumberFormat="1" applyFont="1" applyBorder="1" applyAlignment="1" applyProtection="1">
      <protection locked="0"/>
    </xf>
    <xf numFmtId="38" fontId="4" fillId="0" borderId="2" xfId="1" applyNumberFormat="1" applyFont="1" applyBorder="1" applyAlignment="1" applyProtection="1">
      <protection locked="0"/>
    </xf>
    <xf numFmtId="0" fontId="4" fillId="0" borderId="0" xfId="3" applyFont="1" applyAlignment="1">
      <alignment horizontal="left" indent="1"/>
    </xf>
    <xf numFmtId="164" fontId="4" fillId="0" borderId="1" xfId="0" applyFont="1" applyBorder="1" applyAlignment="1">
      <alignment vertical="center" wrapText="1"/>
    </xf>
    <xf numFmtId="37" fontId="16" fillId="0" borderId="7" xfId="2" applyNumberFormat="1" applyFont="1" applyBorder="1" applyAlignment="1" applyProtection="1">
      <alignment horizontal="center" vertical="center"/>
      <protection locked="0"/>
    </xf>
    <xf numFmtId="49" fontId="16" fillId="0" borderId="0" xfId="3" applyNumberFormat="1" applyFont="1" applyAlignment="1" applyProtection="1">
      <alignment horizontal="right" vertical="center" indent="1"/>
      <protection locked="0"/>
    </xf>
    <xf numFmtId="1" fontId="18" fillId="0" borderId="0" xfId="0" applyNumberFormat="1" applyFont="1" applyAlignment="1">
      <alignment horizontal="right" vertical="center" wrapText="1"/>
    </xf>
    <xf numFmtId="38" fontId="4" fillId="0" borderId="4" xfId="1" applyNumberFormat="1" applyFont="1" applyBorder="1" applyAlignment="1">
      <alignment horizontal="right" vertical="center"/>
    </xf>
    <xf numFmtId="164" fontId="9" fillId="0" borderId="1" xfId="0" applyFont="1" applyBorder="1" applyAlignment="1">
      <alignment horizontal="center" vertical="center" wrapText="1"/>
    </xf>
    <xf numFmtId="38" fontId="19" fillId="0" borderId="0" xfId="1" applyNumberFormat="1" applyFont="1" applyAlignment="1"/>
    <xf numFmtId="0" fontId="24" fillId="0" borderId="0" xfId="3" applyFont="1" applyAlignment="1">
      <alignment horizontal="center" wrapText="1"/>
    </xf>
    <xf numFmtId="3" fontId="22" fillId="3" borderId="9" xfId="3" applyNumberFormat="1" applyFont="1" applyFill="1" applyBorder="1" applyAlignment="1" applyProtection="1">
      <alignment horizontal="right"/>
      <protection locked="0"/>
    </xf>
    <xf numFmtId="166" fontId="25" fillId="0" borderId="10" xfId="2" applyNumberFormat="1" applyFont="1" applyBorder="1" applyAlignment="1" applyProtection="1">
      <alignment horizontal="right"/>
      <protection locked="0"/>
    </xf>
    <xf numFmtId="166" fontId="26" fillId="2" borderId="10" xfId="2" applyNumberFormat="1" applyFont="1" applyFill="1" applyBorder="1" applyAlignment="1" applyProtection="1">
      <alignment vertical="center"/>
    </xf>
    <xf numFmtId="0" fontId="27" fillId="0" borderId="6" xfId="3" applyFont="1" applyBorder="1" applyAlignment="1">
      <alignment vertical="center"/>
    </xf>
    <xf numFmtId="9" fontId="4" fillId="0" borderId="1" xfId="28" applyFont="1" applyBorder="1" applyAlignment="1">
      <alignment horizontal="center" vertical="center" wrapText="1"/>
    </xf>
    <xf numFmtId="167" fontId="4" fillId="0" borderId="1" xfId="28" applyNumberFormat="1" applyFont="1" applyBorder="1" applyAlignment="1">
      <alignment horizontal="center" vertical="center" wrapText="1"/>
    </xf>
    <xf numFmtId="38" fontId="10" fillId="0" borderId="4" xfId="1" applyNumberFormat="1" applyFont="1" applyBorder="1" applyAlignment="1">
      <alignment horizontal="right" vertical="center"/>
    </xf>
    <xf numFmtId="3" fontId="4" fillId="2" borderId="11" xfId="3" applyNumberFormat="1" applyFont="1" applyFill="1" applyBorder="1" applyAlignment="1" applyProtection="1">
      <alignment vertical="center"/>
    </xf>
    <xf numFmtId="3" fontId="22" fillId="0" borderId="0" xfId="3" applyNumberFormat="1" applyFont="1" applyAlignment="1" applyProtection="1">
      <alignment horizontal="right"/>
      <protection locked="0"/>
    </xf>
    <xf numFmtId="0" fontId="21" fillId="0" borderId="8" xfId="3" applyFont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 wrapText="1"/>
    </xf>
    <xf numFmtId="38" fontId="4" fillId="0" borderId="1" xfId="1" applyNumberFormat="1" applyFont="1" applyBorder="1" applyAlignment="1">
      <alignment horizontal="center" vertical="center" wrapText="1"/>
    </xf>
    <xf numFmtId="38" fontId="10" fillId="0" borderId="1" xfId="1" applyNumberFormat="1" applyFont="1" applyBorder="1" applyAlignment="1">
      <alignment horizontal="center" vertical="center" wrapText="1"/>
    </xf>
    <xf numFmtId="38" fontId="25" fillId="0" borderId="1" xfId="1" applyNumberFormat="1" applyFont="1" applyBorder="1" applyAlignment="1" applyProtection="1">
      <alignment horizontal="center" vertical="center"/>
      <protection locked="0"/>
    </xf>
    <xf numFmtId="0" fontId="23" fillId="0" borderId="8" xfId="3" applyFont="1" applyBorder="1" applyAlignment="1">
      <alignment horizontal="center" vertical="center" wrapText="1"/>
    </xf>
    <xf numFmtId="0" fontId="4" fillId="0" borderId="5" xfId="3" applyFont="1" applyBorder="1" applyAlignment="1" applyProtection="1">
      <alignment horizontal="left" vertical="center" indent="1"/>
      <protection locked="0"/>
    </xf>
    <xf numFmtId="0" fontId="4" fillId="0" borderId="1" xfId="3" applyFont="1" applyBorder="1" applyAlignment="1">
      <alignment horizontal="left" vertical="center" indent="1"/>
    </xf>
    <xf numFmtId="0" fontId="4" fillId="0" borderId="6" xfId="3" applyFont="1" applyBorder="1" applyAlignment="1">
      <alignment horizontal="left" vertical="center" indent="1"/>
    </xf>
    <xf numFmtId="0" fontId="4" fillId="0" borderId="5" xfId="3" applyFont="1" applyBorder="1" applyAlignment="1" applyProtection="1">
      <alignment horizontal="left" indent="1"/>
      <protection locked="0"/>
    </xf>
    <xf numFmtId="10" fontId="4" fillId="0" borderId="1" xfId="1" applyNumberFormat="1" applyFont="1" applyBorder="1" applyAlignment="1">
      <alignment horizontal="center" vertical="center" wrapText="1"/>
    </xf>
    <xf numFmtId="164" fontId="4" fillId="0" borderId="1" xfId="0" applyFont="1" applyBorder="1" applyAlignment="1">
      <alignment horizontal="left" vertical="center" wrapText="1"/>
    </xf>
    <xf numFmtId="164" fontId="9" fillId="0" borderId="1" xfId="0" applyFont="1" applyBorder="1" applyAlignment="1">
      <alignment horizontal="left" vertical="center" wrapText="1"/>
    </xf>
    <xf numFmtId="0" fontId="15" fillId="0" borderId="0" xfId="3" applyFont="1" applyAlignment="1">
      <alignment horizontal="center" vertical="center" wrapText="1"/>
    </xf>
    <xf numFmtId="0" fontId="21" fillId="0" borderId="0" xfId="3" applyFont="1" applyAlignment="1">
      <alignment horizontal="center" vertical="center" wrapText="1"/>
    </xf>
    <xf numFmtId="0" fontId="23" fillId="0" borderId="0" xfId="3" applyFont="1" applyAlignment="1">
      <alignment horizontal="center" vertical="center" wrapText="1"/>
    </xf>
    <xf numFmtId="0" fontId="28" fillId="0" borderId="0" xfId="3" applyFont="1" applyAlignment="1">
      <alignment horizontal="left" vertical="center" wrapText="1"/>
    </xf>
    <xf numFmtId="164" fontId="4" fillId="0" borderId="1" xfId="0" applyFont="1" applyBorder="1" applyAlignment="1">
      <alignment horizontal="left" vertical="center" wrapText="1" indent="1"/>
    </xf>
    <xf numFmtId="0" fontId="15" fillId="0" borderId="8" xfId="3" applyFont="1" applyBorder="1" applyAlignment="1">
      <alignment horizontal="left" vertical="center" wrapText="1"/>
    </xf>
    <xf numFmtId="0" fontId="28" fillId="0" borderId="0" xfId="3" applyFont="1" applyAlignment="1">
      <alignment vertical="center"/>
    </xf>
    <xf numFmtId="38" fontId="4" fillId="0" borderId="6" xfId="1" applyNumberFormat="1" applyFont="1" applyBorder="1" applyAlignment="1" applyProtection="1">
      <alignment vertical="center"/>
      <protection locked="0"/>
    </xf>
    <xf numFmtId="166" fontId="26" fillId="2" borderId="0" xfId="2" applyNumberFormat="1" applyFont="1" applyFill="1" applyBorder="1" applyAlignment="1" applyProtection="1">
      <alignment vertical="center"/>
    </xf>
    <xf numFmtId="3" fontId="11" fillId="0" borderId="13" xfId="3" applyNumberFormat="1" applyFont="1" applyBorder="1" applyAlignment="1">
      <alignment vertical="center"/>
    </xf>
    <xf numFmtId="0" fontId="23" fillId="0" borderId="12" xfId="3" applyFont="1" applyBorder="1" applyAlignment="1">
      <alignment horizontal="center" vertical="center" wrapText="1"/>
    </xf>
    <xf numFmtId="0" fontId="23" fillId="0" borderId="3" xfId="3" applyFont="1" applyBorder="1" applyAlignment="1">
      <alignment horizontal="center" vertical="center" wrapText="1"/>
    </xf>
    <xf numFmtId="0" fontId="20" fillId="0" borderId="1" xfId="3" applyFont="1" applyBorder="1" applyAlignment="1" applyProtection="1">
      <alignment vertical="center"/>
      <protection locked="0"/>
    </xf>
    <xf numFmtId="0" fontId="16" fillId="0" borderId="1" xfId="3" applyFont="1" applyBorder="1" applyAlignment="1" applyProtection="1">
      <alignment horizontal="left" vertical="center" indent="1"/>
      <protection locked="0"/>
    </xf>
    <xf numFmtId="0" fontId="10" fillId="0" borderId="8" xfId="3" applyFont="1" applyBorder="1" applyAlignment="1">
      <alignment vertical="center"/>
    </xf>
    <xf numFmtId="0" fontId="4" fillId="0" borderId="8" xfId="3" applyFont="1" applyBorder="1" applyAlignment="1">
      <alignment vertical="center"/>
    </xf>
    <xf numFmtId="0" fontId="10" fillId="0" borderId="8" xfId="3" applyFont="1" applyBorder="1" applyAlignment="1">
      <alignment horizontal="right" vertical="center"/>
    </xf>
    <xf numFmtId="0" fontId="10" fillId="0" borderId="14" xfId="3" applyFont="1" applyBorder="1"/>
    <xf numFmtId="0" fontId="4" fillId="0" borderId="8" xfId="3" applyFont="1" applyBorder="1"/>
    <xf numFmtId="0" fontId="10" fillId="0" borderId="8" xfId="3" applyFont="1" applyBorder="1"/>
    <xf numFmtId="166" fontId="10" fillId="0" borderId="15" xfId="3" applyNumberFormat="1" applyFont="1" applyBorder="1"/>
    <xf numFmtId="0" fontId="30" fillId="3" borderId="9" xfId="3" applyFont="1" applyFill="1" applyBorder="1" applyAlignment="1" applyProtection="1">
      <alignment horizontal="left" vertical="center" indent="1"/>
      <protection locked="0"/>
    </xf>
    <xf numFmtId="3" fontId="30" fillId="3" borderId="9" xfId="3" applyNumberFormat="1" applyFont="1" applyFill="1" applyBorder="1" applyAlignment="1" applyProtection="1">
      <alignment horizontal="left" vertical="center" indent="1"/>
      <protection locked="0"/>
    </xf>
    <xf numFmtId="3" fontId="31" fillId="3" borderId="9" xfId="3" applyNumberFormat="1" applyFont="1" applyFill="1" applyBorder="1" applyAlignment="1" applyProtection="1">
      <alignment vertical="center"/>
    </xf>
    <xf numFmtId="0" fontId="33" fillId="0" borderId="0" xfId="3" applyFont="1"/>
    <xf numFmtId="0" fontId="32" fillId="0" borderId="0" xfId="3" applyFont="1"/>
    <xf numFmtId="0" fontId="30" fillId="0" borderId="0" xfId="3" applyFont="1"/>
    <xf numFmtId="165" fontId="30" fillId="0" borderId="0" xfId="3" applyNumberFormat="1" applyFont="1"/>
    <xf numFmtId="164" fontId="28" fillId="0" borderId="0" xfId="0" applyFont="1" applyAlignment="1">
      <alignment horizontal="left" vertical="center" wrapText="1"/>
    </xf>
    <xf numFmtId="164" fontId="9" fillId="0" borderId="0" xfId="0" applyFont="1" applyAlignment="1">
      <alignment horizontal="left" vertical="center" wrapText="1"/>
    </xf>
    <xf numFmtId="9" fontId="4" fillId="0" borderId="0" xfId="28" applyFont="1" applyBorder="1" applyAlignment="1">
      <alignment horizontal="center" vertical="center" wrapText="1"/>
    </xf>
    <xf numFmtId="38" fontId="4" fillId="0" borderId="0" xfId="1" applyNumberFormat="1" applyFont="1" applyBorder="1" applyAlignment="1">
      <alignment horizontal="center" vertical="center" wrapText="1"/>
    </xf>
    <xf numFmtId="10" fontId="4" fillId="0" borderId="0" xfId="1" applyNumberFormat="1" applyFont="1" applyBorder="1" applyAlignment="1">
      <alignment horizontal="center" vertical="center" wrapText="1"/>
    </xf>
    <xf numFmtId="38" fontId="10" fillId="0" borderId="3" xfId="1" applyNumberFormat="1" applyFont="1" applyBorder="1" applyAlignment="1">
      <alignment horizontal="right" vertical="center"/>
    </xf>
    <xf numFmtId="166" fontId="10" fillId="0" borderId="15" xfId="3" applyNumberFormat="1" applyFont="1" applyBorder="1" applyAlignment="1">
      <alignment horizontal="center" vertical="center" wrapText="1"/>
    </xf>
    <xf numFmtId="0" fontId="10" fillId="0" borderId="14" xfId="3" applyFont="1" applyBorder="1" applyAlignment="1">
      <alignment vertical="center"/>
    </xf>
    <xf numFmtId="166" fontId="10" fillId="0" borderId="15" xfId="2" applyNumberFormat="1" applyFont="1" applyFill="1" applyBorder="1" applyAlignment="1" applyProtection="1">
      <alignment vertical="center"/>
    </xf>
    <xf numFmtId="38" fontId="30" fillId="3" borderId="9" xfId="1" applyNumberFormat="1" applyFont="1" applyFill="1" applyBorder="1" applyAlignment="1" applyProtection="1">
      <alignment vertical="center"/>
      <protection locked="0"/>
    </xf>
    <xf numFmtId="0" fontId="28" fillId="0" borderId="8" xfId="3" applyFont="1" applyBorder="1" applyAlignment="1">
      <alignment horizontal="left" vertical="center" wrapText="1"/>
    </xf>
    <xf numFmtId="3" fontId="4" fillId="2" borderId="1" xfId="3" applyNumberFormat="1" applyFont="1" applyFill="1" applyBorder="1" applyAlignment="1" applyProtection="1">
      <alignment vertical="center"/>
    </xf>
    <xf numFmtId="166" fontId="13" fillId="0" borderId="0" xfId="3" applyNumberFormat="1" applyFont="1"/>
    <xf numFmtId="0" fontId="29" fillId="0" borderId="6" xfId="3" applyFont="1" applyBorder="1" applyAlignment="1" applyProtection="1">
      <alignment horizontal="left" vertical="center" wrapText="1"/>
      <protection locked="0"/>
    </xf>
    <xf numFmtId="0" fontId="34" fillId="0" borderId="6" xfId="3" applyFont="1" applyBorder="1" applyAlignment="1" applyProtection="1">
      <alignment horizontal="left" vertical="center" wrapText="1"/>
      <protection locked="0"/>
    </xf>
    <xf numFmtId="0" fontId="4" fillId="0" borderId="5" xfId="3" applyFont="1" applyBorder="1" applyAlignment="1" applyProtection="1">
      <alignment horizontal="left" vertical="center" indent="1"/>
      <protection locked="0"/>
    </xf>
    <xf numFmtId="0" fontId="16" fillId="0" borderId="5" xfId="3" applyFont="1" applyBorder="1" applyAlignment="1" applyProtection="1">
      <alignment horizontal="left" vertical="center" indent="1"/>
      <protection locked="0"/>
    </xf>
    <xf numFmtId="0" fontId="4" fillId="0" borderId="5" xfId="3" applyFont="1" applyBorder="1" applyAlignment="1">
      <alignment horizontal="left" indent="1"/>
    </xf>
    <xf numFmtId="0" fontId="4" fillId="0" borderId="1" xfId="3" applyFont="1" applyBorder="1" applyAlignment="1">
      <alignment horizontal="left" vertical="center" indent="1"/>
    </xf>
    <xf numFmtId="0" fontId="28" fillId="0" borderId="6" xfId="3" applyFont="1" applyBorder="1" applyAlignment="1">
      <alignment vertical="center"/>
    </xf>
    <xf numFmtId="0" fontId="4" fillId="0" borderId="1" xfId="3" applyFont="1" applyBorder="1" applyAlignment="1" applyProtection="1">
      <alignment horizontal="left" vertical="center" indent="1"/>
      <protection locked="0"/>
    </xf>
    <xf numFmtId="0" fontId="4" fillId="0" borderId="1" xfId="3" applyFont="1" applyBorder="1" applyAlignment="1" applyProtection="1">
      <alignment horizontal="left" indent="1"/>
      <protection locked="0"/>
    </xf>
    <xf numFmtId="0" fontId="4" fillId="0" borderId="5" xfId="3" applyFont="1" applyBorder="1" applyAlignment="1" applyProtection="1">
      <alignment horizontal="left" indent="1"/>
      <protection locked="0"/>
    </xf>
    <xf numFmtId="0" fontId="35" fillId="0" borderId="1" xfId="3" applyFont="1" applyBorder="1" applyAlignment="1" applyProtection="1">
      <alignment horizontal="left" vertical="center" indent="1"/>
      <protection locked="0"/>
    </xf>
    <xf numFmtId="0" fontId="28" fillId="0" borderId="0" xfId="3" applyFont="1" applyAlignment="1">
      <alignment horizontal="right" vertical="center"/>
    </xf>
    <xf numFmtId="6" fontId="28" fillId="0" borderId="0" xfId="3" applyNumberFormat="1" applyFont="1" applyAlignment="1">
      <alignment horizontal="left" vertical="center"/>
    </xf>
    <xf numFmtId="0" fontId="36" fillId="0" borderId="0" xfId="3" applyFont="1" applyAlignment="1">
      <alignment horizontal="left" indent="1"/>
    </xf>
    <xf numFmtId="0" fontId="37" fillId="0" borderId="0" xfId="3" applyFont="1" applyAlignment="1">
      <alignment horizontal="left" indent="1"/>
    </xf>
    <xf numFmtId="0" fontId="38" fillId="0" borderId="0" xfId="3" applyFont="1" applyAlignment="1">
      <alignment horizontal="left" wrapText="1" indent="1"/>
    </xf>
    <xf numFmtId="0" fontId="38" fillId="0" borderId="0" xfId="3" applyFont="1" applyAlignment="1">
      <alignment horizontal="left" wrapText="1" indent="1"/>
    </xf>
    <xf numFmtId="0" fontId="38" fillId="0" borderId="0" xfId="3" applyFont="1" applyAlignment="1">
      <alignment horizontal="left" vertical="center" wrapText="1" indent="1"/>
    </xf>
    <xf numFmtId="0" fontId="38" fillId="0" borderId="0" xfId="3" applyFont="1" applyAlignment="1">
      <alignment horizontal="left" vertical="top" wrapText="1" indent="1"/>
    </xf>
    <xf numFmtId="0" fontId="38" fillId="0" borderId="0" xfId="3" applyFont="1" applyAlignment="1">
      <alignment horizontal="left" vertical="center" wrapText="1" indent="1"/>
    </xf>
    <xf numFmtId="0" fontId="39" fillId="0" borderId="0" xfId="3" applyFont="1" applyAlignment="1">
      <alignment horizontal="left" wrapText="1" indent="1"/>
    </xf>
    <xf numFmtId="0" fontId="40" fillId="0" borderId="0" xfId="3" applyFont="1" applyAlignment="1">
      <alignment horizontal="left" indent="1"/>
    </xf>
    <xf numFmtId="0" fontId="38" fillId="0" borderId="0" xfId="3" applyFont="1" applyAlignment="1">
      <alignment horizontal="left" indent="1"/>
    </xf>
  </cellXfs>
  <cellStyles count="39">
    <cellStyle name="Comma" xfId="1" builtinId="3"/>
    <cellStyle name="Currency" xfId="2" builtinId="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  <cellStyle name="Normal_FIRSTBUD" xfId="3" xr:uid="{00000000-0005-0000-0000-000025000000}"/>
    <cellStyle name="Percent" xfId="28" builtinId="5"/>
  </cellStyles>
  <dxfs count="0"/>
  <tableStyles count="0" defaultTableStyle="TableStyleMedium9" defaultPivotStyle="PivotStyleMedium4"/>
  <colors>
    <mruColors>
      <color rgb="FF7623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L37"/>
  <sheetViews>
    <sheetView showGridLines="0" tabSelected="1" zoomScale="180" zoomScaleNormal="180" zoomScalePageLayoutView="200" workbookViewId="0">
      <selection activeCell="A9" sqref="A9"/>
    </sheetView>
  </sheetViews>
  <sheetFormatPr baseColWidth="10" defaultColWidth="10" defaultRowHeight="12"/>
  <cols>
    <col min="1" max="1" width="18.5" style="2" customWidth="1"/>
    <col min="2" max="2" width="9.33203125" style="2" customWidth="1"/>
    <col min="3" max="3" width="6.1640625" style="2" customWidth="1"/>
    <col min="4" max="4" width="7.83203125" style="2" customWidth="1"/>
    <col min="5" max="5" width="8.33203125" style="2" customWidth="1"/>
    <col min="6" max="6" width="7.1640625" style="2" customWidth="1"/>
    <col min="7" max="7" width="9.6640625" style="2" customWidth="1"/>
    <col min="8" max="8" width="7.6640625" style="2" customWidth="1"/>
    <col min="9" max="9" width="0.83203125" style="2" customWidth="1"/>
    <col min="10" max="10" width="9.5" style="2" customWidth="1"/>
    <col min="11" max="11" width="8.83203125" style="2" customWidth="1"/>
    <col min="12" max="12" width="61.5" style="108" customWidth="1"/>
    <col min="13" max="16384" width="10" style="2"/>
  </cols>
  <sheetData>
    <row r="1" spans="1:12" ht="3" customHeight="1"/>
    <row r="2" spans="1:12" ht="20" customHeight="1" thickBot="1">
      <c r="A2" s="35" t="s">
        <v>10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109" t="s">
        <v>34</v>
      </c>
    </row>
    <row r="3" spans="1:12" s="31" customFormat="1" ht="33" customHeight="1" thickBot="1">
      <c r="A3" s="92" t="s">
        <v>33</v>
      </c>
      <c r="B3" s="41" t="s">
        <v>2</v>
      </c>
      <c r="C3" s="41" t="s">
        <v>5</v>
      </c>
      <c r="D3" s="42" t="s">
        <v>13</v>
      </c>
      <c r="E3" s="42" t="s">
        <v>15</v>
      </c>
      <c r="F3" s="42" t="s">
        <v>14</v>
      </c>
      <c r="G3" s="42" t="s">
        <v>16</v>
      </c>
      <c r="H3" s="42" t="s">
        <v>17</v>
      </c>
      <c r="I3" s="46"/>
      <c r="J3" s="46" t="s">
        <v>3</v>
      </c>
      <c r="K3" s="42" t="s">
        <v>18</v>
      </c>
      <c r="L3" s="110" t="s">
        <v>32</v>
      </c>
    </row>
    <row r="4" spans="1:12" ht="14">
      <c r="A4" s="24" t="s">
        <v>12</v>
      </c>
      <c r="B4" s="29" t="s">
        <v>4</v>
      </c>
      <c r="C4" s="36">
        <v>0.75</v>
      </c>
      <c r="D4" s="43">
        <v>150000</v>
      </c>
      <c r="E4" s="43">
        <f>IF(D4&gt;100000,100000,D4)</f>
        <v>100000</v>
      </c>
      <c r="F4" s="44">
        <f>E4*C4</f>
        <v>75000</v>
      </c>
      <c r="G4" s="37">
        <v>0.25700000000000001</v>
      </c>
      <c r="H4" s="45">
        <f>F4*G4</f>
        <v>19275</v>
      </c>
      <c r="I4" s="26"/>
      <c r="J4" s="38">
        <f>H4+F4</f>
        <v>94275</v>
      </c>
      <c r="K4" s="30"/>
      <c r="L4" s="110"/>
    </row>
    <row r="5" spans="1:12" ht="18" customHeight="1" thickBot="1">
      <c r="A5" s="95"/>
      <c r="B5" s="96"/>
      <c r="C5" s="96"/>
      <c r="D5" s="96"/>
      <c r="E5" s="96"/>
      <c r="F5" s="96"/>
      <c r="G5" s="96"/>
      <c r="H5" s="96"/>
      <c r="I5" s="19"/>
      <c r="J5" s="25"/>
      <c r="K5" s="33">
        <f>SUM(J4:J4)</f>
        <v>94275</v>
      </c>
      <c r="L5" s="110"/>
    </row>
    <row r="6" spans="1:12" ht="17" customHeight="1" thickBot="1">
      <c r="A6" s="16"/>
      <c r="B6" s="16"/>
      <c r="C6" s="16"/>
      <c r="D6" s="16"/>
      <c r="E6" s="16"/>
      <c r="F6" s="16"/>
      <c r="G6" s="16"/>
      <c r="H6" s="17"/>
      <c r="I6" s="17"/>
      <c r="J6" s="18"/>
      <c r="K6" s="32"/>
      <c r="L6" s="111"/>
    </row>
    <row r="7" spans="1:12" ht="12" customHeight="1" thickBot="1">
      <c r="A7" s="60"/>
      <c r="B7" s="9"/>
      <c r="C7" s="9"/>
      <c r="D7" s="9"/>
      <c r="E7" s="106" t="s">
        <v>45</v>
      </c>
      <c r="F7" s="107">
        <v>36680</v>
      </c>
      <c r="G7" s="9"/>
      <c r="H7" s="4"/>
      <c r="I7" s="4"/>
      <c r="J7" s="63"/>
      <c r="K7" s="39"/>
      <c r="L7" s="112" t="s">
        <v>42</v>
      </c>
    </row>
    <row r="8" spans="1:12" ht="18" customHeight="1" thickBot="1">
      <c r="A8" s="59" t="s">
        <v>11</v>
      </c>
      <c r="B8" s="41" t="s">
        <v>2</v>
      </c>
      <c r="C8" s="41" t="s">
        <v>5</v>
      </c>
      <c r="D8" s="42" t="s">
        <v>13</v>
      </c>
      <c r="E8" s="42" t="s">
        <v>15</v>
      </c>
      <c r="F8" s="42" t="s">
        <v>14</v>
      </c>
      <c r="G8" s="42" t="s">
        <v>16</v>
      </c>
      <c r="H8" s="42" t="s">
        <v>17</v>
      </c>
      <c r="I8" s="46"/>
      <c r="J8" s="64" t="s">
        <v>3</v>
      </c>
      <c r="K8" s="10"/>
      <c r="L8" s="112"/>
    </row>
    <row r="9" spans="1:12" ht="18" customHeight="1">
      <c r="A9" s="57" t="s">
        <v>24</v>
      </c>
      <c r="B9" s="55"/>
      <c r="C9" s="55"/>
      <c r="D9" s="54"/>
      <c r="E9" s="54"/>
      <c r="F9" s="54"/>
      <c r="G9" s="54"/>
      <c r="H9" s="54"/>
      <c r="I9" s="56"/>
      <c r="J9" s="65"/>
      <c r="K9" s="10"/>
      <c r="L9" s="112"/>
    </row>
    <row r="10" spans="1:12" ht="12" customHeight="1">
      <c r="A10" s="58" t="s">
        <v>25</v>
      </c>
      <c r="B10" s="53" t="s">
        <v>20</v>
      </c>
      <c r="C10" s="36">
        <v>0.2</v>
      </c>
      <c r="D10" s="43">
        <v>45000</v>
      </c>
      <c r="E10" s="43" t="s">
        <v>21</v>
      </c>
      <c r="F10" s="43">
        <f>C10*D10</f>
        <v>9000</v>
      </c>
      <c r="G10" s="51">
        <v>0.34899999999999998</v>
      </c>
      <c r="H10" s="43">
        <f>F10*G10</f>
        <v>3141</v>
      </c>
      <c r="I10" s="27"/>
      <c r="J10" s="28">
        <f>H10+F10</f>
        <v>12141</v>
      </c>
      <c r="K10" s="10"/>
      <c r="L10" s="112"/>
    </row>
    <row r="11" spans="1:12" ht="12" customHeight="1">
      <c r="A11" s="52"/>
      <c r="B11" s="53"/>
      <c r="C11" s="36"/>
      <c r="D11" s="43"/>
      <c r="E11" s="43"/>
      <c r="F11" s="43"/>
      <c r="G11" s="51"/>
      <c r="H11" s="43"/>
      <c r="I11" s="27"/>
      <c r="J11" s="38"/>
      <c r="K11" s="10"/>
      <c r="L11" s="112"/>
    </row>
    <row r="12" spans="1:12" ht="12" customHeight="1">
      <c r="A12" s="82" t="s">
        <v>23</v>
      </c>
      <c r="B12" s="83"/>
      <c r="C12" s="84"/>
      <c r="D12" s="85"/>
      <c r="E12" s="85"/>
      <c r="F12" s="85"/>
      <c r="G12" s="86"/>
      <c r="H12" s="85"/>
      <c r="I12" s="27"/>
      <c r="J12" s="87"/>
      <c r="K12" s="10"/>
      <c r="L12" s="112"/>
    </row>
    <row r="13" spans="1:12" ht="15" customHeight="1">
      <c r="A13" s="103" t="s">
        <v>6</v>
      </c>
      <c r="B13" s="103"/>
      <c r="C13" s="103"/>
      <c r="D13" s="103"/>
      <c r="E13" s="103"/>
      <c r="F13" s="103"/>
      <c r="G13" s="103"/>
      <c r="H13" s="103"/>
      <c r="I13" s="20"/>
      <c r="J13" s="21">
        <v>12019</v>
      </c>
      <c r="K13" s="10"/>
      <c r="L13" s="112"/>
    </row>
    <row r="14" spans="1:12" ht="15" customHeight="1">
      <c r="A14" s="104" t="s">
        <v>44</v>
      </c>
      <c r="B14" s="104"/>
      <c r="C14" s="104"/>
      <c r="D14" s="104"/>
      <c r="E14" s="104"/>
      <c r="F14" s="104"/>
      <c r="G14" s="104"/>
      <c r="H14" s="104"/>
      <c r="I14" s="20"/>
      <c r="J14" s="22">
        <v>3000</v>
      </c>
      <c r="K14" s="40"/>
      <c r="L14" s="112"/>
    </row>
    <row r="15" spans="1:12" ht="15" customHeight="1">
      <c r="A15" s="50" t="s">
        <v>7</v>
      </c>
      <c r="B15" s="50"/>
      <c r="C15" s="50"/>
      <c r="D15" s="50"/>
      <c r="E15" s="50"/>
      <c r="F15" s="50"/>
      <c r="G15" s="50"/>
      <c r="H15" s="50"/>
      <c r="I15" s="20"/>
      <c r="J15" s="22">
        <v>1250</v>
      </c>
      <c r="K15" s="40"/>
      <c r="L15" s="112"/>
    </row>
    <row r="16" spans="1:12" ht="15" customHeight="1">
      <c r="A16" s="99" t="s">
        <v>46</v>
      </c>
      <c r="B16" s="99"/>
      <c r="C16" s="99"/>
      <c r="D16" s="99"/>
      <c r="E16" s="99"/>
      <c r="F16" s="99"/>
      <c r="G16" s="99"/>
      <c r="H16" s="99"/>
      <c r="I16" s="23"/>
      <c r="J16" s="22">
        <v>3000</v>
      </c>
      <c r="K16" s="10"/>
      <c r="L16" s="112"/>
    </row>
    <row r="17" spans="1:12" ht="15" customHeight="1">
      <c r="A17" s="104" t="s">
        <v>35</v>
      </c>
      <c r="B17" s="104"/>
      <c r="C17" s="104"/>
      <c r="D17" s="104"/>
      <c r="E17" s="104"/>
      <c r="F17" s="104"/>
      <c r="G17" s="104"/>
      <c r="H17" s="104"/>
      <c r="I17" s="20"/>
      <c r="J17" s="22">
        <v>2000</v>
      </c>
      <c r="K17" s="10"/>
      <c r="L17" s="112"/>
    </row>
    <row r="18" spans="1:12" ht="15" customHeight="1">
      <c r="A18" s="50"/>
      <c r="B18" s="50"/>
      <c r="C18" s="50"/>
      <c r="D18" s="50"/>
      <c r="E18" s="50"/>
      <c r="F18" s="50"/>
      <c r="G18" s="50"/>
      <c r="H18" s="50"/>
      <c r="I18" s="20"/>
      <c r="J18" s="22"/>
      <c r="K18" s="10"/>
      <c r="L18" s="113"/>
    </row>
    <row r="19" spans="1:12" ht="12" customHeight="1">
      <c r="A19" s="60" t="s">
        <v>29</v>
      </c>
      <c r="B19" s="9"/>
      <c r="C19" s="9"/>
      <c r="D19" s="9"/>
      <c r="E19" s="9"/>
      <c r="F19" s="9"/>
      <c r="G19" s="9"/>
      <c r="H19" s="8"/>
      <c r="I19" s="8"/>
      <c r="J19" s="7"/>
      <c r="K19" s="10"/>
      <c r="L19" s="112" t="s">
        <v>47</v>
      </c>
    </row>
    <row r="20" spans="1:12" s="1" customFormat="1" ht="15" customHeight="1">
      <c r="A20" s="102" t="s">
        <v>36</v>
      </c>
      <c r="B20" s="102"/>
      <c r="C20" s="102"/>
      <c r="D20" s="102"/>
      <c r="E20" s="102"/>
      <c r="F20" s="102"/>
      <c r="G20" s="102"/>
      <c r="H20" s="102"/>
      <c r="I20" s="13"/>
      <c r="J20" s="11">
        <v>124</v>
      </c>
      <c r="K20" s="10"/>
      <c r="L20" s="112"/>
    </row>
    <row r="21" spans="1:12" s="1" customFormat="1" ht="15" customHeight="1">
      <c r="A21" s="97" t="s">
        <v>8</v>
      </c>
      <c r="B21" s="97"/>
      <c r="C21" s="97"/>
      <c r="D21" s="97"/>
      <c r="E21" s="97"/>
      <c r="F21" s="97"/>
      <c r="G21" s="97"/>
      <c r="H21" s="97"/>
      <c r="I21" s="13"/>
      <c r="J21" s="12">
        <v>124</v>
      </c>
      <c r="K21" s="10"/>
      <c r="L21" s="114" t="s">
        <v>38</v>
      </c>
    </row>
    <row r="22" spans="1:12" s="1" customFormat="1" ht="15" customHeight="1">
      <c r="A22" s="47" t="s">
        <v>19</v>
      </c>
      <c r="B22" s="47"/>
      <c r="C22" s="47"/>
      <c r="D22" s="47"/>
      <c r="E22" s="47"/>
      <c r="F22" s="47"/>
      <c r="G22" s="47"/>
      <c r="H22" s="47"/>
      <c r="I22" s="13"/>
      <c r="J22" s="12">
        <v>372</v>
      </c>
      <c r="K22" s="10"/>
      <c r="L22" s="114" t="s">
        <v>37</v>
      </c>
    </row>
    <row r="23" spans="1:12" s="1" customFormat="1" ht="15" customHeight="1">
      <c r="A23" s="98" t="s">
        <v>40</v>
      </c>
      <c r="B23" s="98"/>
      <c r="C23" s="98"/>
      <c r="D23" s="98"/>
      <c r="E23" s="98"/>
      <c r="F23" s="98"/>
      <c r="G23" s="98"/>
      <c r="H23" s="98"/>
      <c r="I23" s="15"/>
      <c r="J23" s="12">
        <v>350</v>
      </c>
      <c r="K23" s="10"/>
      <c r="L23" s="114" t="s">
        <v>39</v>
      </c>
    </row>
    <row r="24" spans="1:12" ht="15" customHeight="1">
      <c r="A24" s="105" t="s">
        <v>41</v>
      </c>
      <c r="B24" s="66"/>
      <c r="C24" s="66"/>
      <c r="D24" s="66"/>
      <c r="E24" s="66"/>
      <c r="F24" s="66"/>
      <c r="G24" s="66"/>
      <c r="H24" s="66"/>
      <c r="I24" s="67"/>
      <c r="J24" s="11">
        <v>500</v>
      </c>
      <c r="K24" s="62"/>
      <c r="L24" s="114"/>
    </row>
    <row r="25" spans="1:12" ht="15" customHeight="1">
      <c r="A25" s="105"/>
      <c r="B25" s="66"/>
      <c r="C25" s="66"/>
      <c r="D25" s="66"/>
      <c r="E25" s="66"/>
      <c r="F25" s="66"/>
      <c r="G25" s="66"/>
      <c r="H25" s="66"/>
      <c r="I25" s="67"/>
      <c r="J25" s="11"/>
      <c r="K25" s="62"/>
      <c r="L25" s="114"/>
    </row>
    <row r="26" spans="1:12" ht="12" customHeight="1">
      <c r="A26" s="60" t="s">
        <v>30</v>
      </c>
      <c r="B26" s="9"/>
      <c r="C26" s="9"/>
      <c r="D26" s="9"/>
      <c r="E26" s="9"/>
      <c r="F26" s="9"/>
      <c r="G26" s="9"/>
      <c r="H26" s="3"/>
      <c r="I26" s="3"/>
      <c r="J26" s="5"/>
      <c r="K26" s="10"/>
      <c r="L26" s="110" t="s">
        <v>43</v>
      </c>
    </row>
    <row r="27" spans="1:12" ht="15" customHeight="1">
      <c r="A27" s="100" t="s">
        <v>22</v>
      </c>
      <c r="B27" s="100"/>
      <c r="C27" s="100"/>
      <c r="D27" s="100"/>
      <c r="E27" s="100"/>
      <c r="F27" s="100"/>
      <c r="G27" s="100"/>
      <c r="H27" s="100"/>
      <c r="I27" s="14"/>
      <c r="J27" s="11">
        <v>1800</v>
      </c>
      <c r="K27" s="10"/>
      <c r="L27" s="110"/>
    </row>
    <row r="28" spans="1:12" ht="15" customHeight="1">
      <c r="A28" s="48"/>
      <c r="B28" s="48"/>
      <c r="C28" s="48"/>
      <c r="D28" s="48"/>
      <c r="E28" s="48"/>
      <c r="F28" s="48"/>
      <c r="G28" s="48"/>
      <c r="H28" s="48"/>
      <c r="I28" s="48"/>
      <c r="J28" s="11"/>
      <c r="K28" s="93"/>
      <c r="L28" s="111"/>
    </row>
    <row r="29" spans="1:12" ht="14" thickBot="1">
      <c r="A29" s="101" t="s">
        <v>28</v>
      </c>
      <c r="B29" s="101"/>
      <c r="C29" s="101"/>
      <c r="D29" s="101"/>
      <c r="E29" s="101"/>
      <c r="F29" s="101"/>
      <c r="G29" s="101"/>
      <c r="H29" s="101"/>
      <c r="I29" s="49"/>
      <c r="J29" s="61"/>
      <c r="K29" s="34">
        <f>SUM(J10:J27)</f>
        <v>36680</v>
      </c>
      <c r="L29" s="111"/>
    </row>
    <row r="30" spans="1:12" s="78" customFormat="1" ht="5" customHeight="1" thickBot="1">
      <c r="A30" s="75"/>
      <c r="B30" s="75"/>
      <c r="C30" s="75"/>
      <c r="D30" s="75"/>
      <c r="E30" s="75"/>
      <c r="F30" s="75"/>
      <c r="G30" s="75"/>
      <c r="H30" s="76"/>
      <c r="I30" s="76"/>
      <c r="J30" s="91"/>
      <c r="K30" s="77"/>
      <c r="L30" s="115"/>
    </row>
    <row r="31" spans="1:12" ht="14" thickBot="1">
      <c r="A31" s="89" t="s">
        <v>9</v>
      </c>
      <c r="B31" s="68"/>
      <c r="C31" s="68"/>
      <c r="D31" s="68"/>
      <c r="E31" s="68"/>
      <c r="F31" s="68"/>
      <c r="G31" s="68"/>
      <c r="H31" s="69"/>
      <c r="I31" s="69"/>
      <c r="J31" s="70" t="s">
        <v>1</v>
      </c>
      <c r="K31" s="90">
        <f>K5+K29</f>
        <v>130955</v>
      </c>
      <c r="L31" s="111"/>
    </row>
    <row r="32" spans="1:12" s="78" customFormat="1" ht="6" customHeight="1" thickBot="1">
      <c r="A32" s="79" t="s">
        <v>0</v>
      </c>
      <c r="B32" s="80"/>
      <c r="C32" s="80"/>
      <c r="D32" s="80"/>
      <c r="E32" s="80"/>
      <c r="F32" s="80"/>
      <c r="G32" s="80"/>
      <c r="H32" s="80"/>
      <c r="I32" s="80"/>
      <c r="J32" s="80"/>
      <c r="K32" s="81" t="s">
        <v>0</v>
      </c>
      <c r="L32" s="116"/>
    </row>
    <row r="33" spans="1:12" ht="14" thickBot="1">
      <c r="A33" s="71" t="s">
        <v>26</v>
      </c>
      <c r="B33" s="72"/>
      <c r="C33" s="72"/>
      <c r="D33" s="72"/>
      <c r="E33" s="72"/>
      <c r="F33" s="72"/>
      <c r="G33" s="72"/>
      <c r="H33" s="72"/>
      <c r="I33" s="72"/>
      <c r="J33" s="72"/>
      <c r="K33" s="88">
        <f>0.08*K31</f>
        <v>10476.4</v>
      </c>
      <c r="L33" s="117" t="s">
        <v>31</v>
      </c>
    </row>
    <row r="34" spans="1:12" s="78" customFormat="1" ht="8" thickBot="1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116"/>
    </row>
    <row r="35" spans="1:12" ht="14" thickBot="1">
      <c r="A35" s="71" t="s">
        <v>27</v>
      </c>
      <c r="B35" s="73"/>
      <c r="C35" s="73"/>
      <c r="D35" s="73"/>
      <c r="E35" s="73"/>
      <c r="F35" s="73"/>
      <c r="G35" s="73"/>
      <c r="H35" s="73"/>
      <c r="I35" s="73"/>
      <c r="J35" s="73"/>
      <c r="K35" s="74">
        <f>K31+K33</f>
        <v>141431.4</v>
      </c>
    </row>
    <row r="36" spans="1:1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2">
      <c r="A37" s="6"/>
      <c r="B37" s="6"/>
      <c r="C37" s="6"/>
      <c r="D37" s="6"/>
      <c r="E37" s="6"/>
      <c r="F37" s="6"/>
      <c r="G37" s="6"/>
      <c r="H37" s="6"/>
      <c r="I37" s="6"/>
      <c r="J37" s="6"/>
      <c r="K37" s="94"/>
    </row>
  </sheetData>
  <mergeCells count="14">
    <mergeCell ref="A29:H29"/>
    <mergeCell ref="A20:H20"/>
    <mergeCell ref="A13:H13"/>
    <mergeCell ref="A14:H14"/>
    <mergeCell ref="A17:H17"/>
    <mergeCell ref="L26:L27"/>
    <mergeCell ref="L3:L5"/>
    <mergeCell ref="A5:H5"/>
    <mergeCell ref="L7:L17"/>
    <mergeCell ref="A21:H21"/>
    <mergeCell ref="A23:H23"/>
    <mergeCell ref="A16:H16"/>
    <mergeCell ref="A27:H27"/>
    <mergeCell ref="L19:L20"/>
  </mergeCells>
  <phoneticPr fontId="14" type="noConversion"/>
  <printOptions verticalCentered="1" gridLinesSet="0"/>
  <pageMargins left="0.25" right="0.25" top="1" bottom="1" header="0.17" footer="0"/>
  <pageSetup orientation="landscape"/>
  <ignoredErrors>
    <ignoredError sqref="H4" unlockedFormula="1"/>
  </ignoredErrors>
  <extLst>
    <ext xmlns:mx="http://schemas.microsoft.com/office/mac/excel/2008/main" uri="{64002731-A6B0-56B0-2670-7721B7C09600}">
      <mx:PLV Mode="0" OnePage="0" WScale="97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 budget</vt:lpstr>
      <vt:lpstr>'Detail budget'!Print_Area</vt:lpstr>
    </vt:vector>
  </TitlesOfParts>
  <Company>MWRI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 Rideout</dc:creator>
  <cp:lastModifiedBy>Rideout, Lori</cp:lastModifiedBy>
  <cp:lastPrinted>2015-02-25T17:07:42Z</cp:lastPrinted>
  <dcterms:created xsi:type="dcterms:W3CDTF">2013-05-08T19:58:23Z</dcterms:created>
  <dcterms:modified xsi:type="dcterms:W3CDTF">2023-10-06T18:49:56Z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4b1be8-281e-475d-98b0-21c3457e5a46_Enabled">
    <vt:lpwstr>true</vt:lpwstr>
  </property>
  <property fmtid="{D5CDD505-2E9C-101B-9397-08002B2CF9AE}" pid="3" name="MSIP_Label_5e4b1be8-281e-475d-98b0-21c3457e5a46_SetDate">
    <vt:lpwstr>2023-10-06T18:08:55Z</vt:lpwstr>
  </property>
  <property fmtid="{D5CDD505-2E9C-101B-9397-08002B2CF9AE}" pid="4" name="MSIP_Label_5e4b1be8-281e-475d-98b0-21c3457e5a46_Method">
    <vt:lpwstr>Standard</vt:lpwstr>
  </property>
  <property fmtid="{D5CDD505-2E9C-101B-9397-08002B2CF9AE}" pid="5" name="MSIP_Label_5e4b1be8-281e-475d-98b0-21c3457e5a46_Name">
    <vt:lpwstr>Public</vt:lpwstr>
  </property>
  <property fmtid="{D5CDD505-2E9C-101B-9397-08002B2CF9AE}" pid="6" name="MSIP_Label_5e4b1be8-281e-475d-98b0-21c3457e5a46_SiteId">
    <vt:lpwstr>8b3dd73e-4e72-4679-b191-56da1588712b</vt:lpwstr>
  </property>
  <property fmtid="{D5CDD505-2E9C-101B-9397-08002B2CF9AE}" pid="7" name="MSIP_Label_5e4b1be8-281e-475d-98b0-21c3457e5a46_ActionId">
    <vt:lpwstr>c5210a33-1273-4a1c-bc21-6c3cfb1d336a</vt:lpwstr>
  </property>
  <property fmtid="{D5CDD505-2E9C-101B-9397-08002B2CF9AE}" pid="8" name="MSIP_Label_5e4b1be8-281e-475d-98b0-21c3457e5a46_ContentBits">
    <vt:lpwstr>0</vt:lpwstr>
  </property>
</Properties>
</file>